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34\1 výzva\"/>
    </mc:Choice>
  </mc:AlternateContent>
  <xr:revisionPtr revIDLastSave="0" documentId="13_ncr:1_{9D26319D-BD09-4F80-AD9C-CDA54439247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9" i="1" l="1"/>
  <c r="S9" i="1"/>
  <c r="O9" i="1"/>
  <c r="O11" i="1"/>
  <c r="R11" i="1"/>
  <c r="S11" i="1"/>
  <c r="R7" i="1" l="1"/>
  <c r="Q14" i="1" s="1"/>
  <c r="O7" i="1"/>
  <c r="P14" i="1" s="1"/>
  <c r="S7" i="1" l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<sst xmlns="http://schemas.openxmlformats.org/spreadsheetml/2006/main" count="49" uniqueCount="46">
  <si>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</si>
  <si>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</si>
  <si>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</si>
  <si>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</si>
  <si>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</si>
  <si>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</si>
  <si>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</si>
  <si>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</si>
  <si>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</si>
  <si>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</si>
  <si>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</si>
  <si>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</si>
  <si>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</si>
  <si>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</si>
  <si>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</si>
  <si>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</si>
  <si>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</si>
  <si>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</si>
  <si>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</si>
  <si>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</si>
  <si>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</si>
  <si>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</si>
  <si>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</si>
  <si>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</si>
  <si>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</si>
  <si>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</si>
  <si>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</si>
  <si>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ks</t>
  </si>
  <si>
    <t>Společná faktura</t>
  </si>
  <si>
    <t xml:space="preserve">Příloha č. 2 Kupní smlouvy - technická specifikace
Laboratorní a měřící technika (III.) 034 - 2025 </t>
  </si>
  <si>
    <t>Jednokotoučová bruska/leštička materiálografických výbrůsů</t>
  </si>
  <si>
    <t xml:space="preserve">Přesná diamantová pila </t>
  </si>
  <si>
    <t>Zařízení pro zalévání vzorků UV tvrditelnými pryskyřicemi</t>
  </si>
  <si>
    <t>NE</t>
  </si>
  <si>
    <t xml:space="preserve">Pokud financováno z projektových prostředků, pak ŘEŠITEL uvede: NÁZEV A ČÍSLO DOTAČNÍHO PROJEKTU </t>
  </si>
  <si>
    <t>Ing. Pavel Rous,
Tel.: 37763 4522</t>
  </si>
  <si>
    <r>
      <t xml:space="preserve">Univerzitní 26, 301 00 Plzeň,
Fakulta elektrotechnická - RICE,
</t>
    </r>
    <r>
      <rPr>
        <b/>
        <sz val="11"/>
        <color theme="1"/>
        <rFont val="Calibri"/>
        <family val="2"/>
        <charset val="238"/>
        <scheme val="minor"/>
      </rPr>
      <t>místnost EC 109</t>
    </r>
  </si>
  <si>
    <r>
      <t xml:space="preserve">Univerzitní 26, 301 00 Plzeň,
Fakulta elektrotechnická - Katedra materiálů a technologií,
</t>
    </r>
    <r>
      <rPr>
        <b/>
        <sz val="11"/>
        <color theme="1"/>
        <rFont val="Calibri"/>
        <family val="2"/>
        <charset val="238"/>
        <scheme val="minor"/>
      </rPr>
      <t>místnost EL 404</t>
    </r>
  </si>
  <si>
    <r>
      <t xml:space="preserve">Univerzitní 26, 301 00 Plzeň,
Fakulta elektrotechnická - Katedra materiálů a technologií,
</t>
    </r>
    <r>
      <rPr>
        <b/>
        <sz val="11"/>
        <color theme="1"/>
        <rFont val="Calibri"/>
        <family val="2"/>
        <charset val="238"/>
        <scheme val="minor"/>
      </rPr>
      <t>místnost EL 405a</t>
    </r>
  </si>
  <si>
    <t>90 dní</t>
  </si>
  <si>
    <r>
      <t xml:space="preserve">Předmětem je dodávka automatické jednokotoučové brusky/leštičky pro finální přípravu materiálografických vzorků. 
Zařízení bude sloužit k broušení a leštění zalitých vzorků za účelem dosažení vysoce kvalitního, rovného povrchu bez deformací, vhodného pro následnou mikroskopickou analýzu.
</t>
    </r>
    <r>
      <rPr>
        <b/>
        <sz val="11"/>
        <rFont val="Calibri"/>
        <family val="2"/>
        <charset val="238"/>
        <scheme val="minor"/>
      </rPr>
      <t>Technické parametry a vlastnosti: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Základní jednotka:</t>
    </r>
    <r>
      <rPr>
        <sz val="11"/>
        <rFont val="Calibri"/>
        <family val="2"/>
        <charset val="238"/>
        <scheme val="minor"/>
      </rPr>
      <t xml:space="preserve">
Jednokotoučové provedení s motorizovanou brousící/leštící hlavou.
Zařízení musí být kompatibilní s pracovními kotouči alespoň do průměru 254 mm.
Plynule nastavitelné otáčky v rozsahu minimálně 50 – 500 ot./min., s možností nastavení po 50 ot./min. nebo méně.
</t>
    </r>
    <r>
      <rPr>
        <b/>
        <sz val="11"/>
        <rFont val="Calibri"/>
        <family val="2"/>
        <charset val="238"/>
        <scheme val="minor"/>
      </rPr>
      <t xml:space="preserve">Výkon motoru hlavního kotouče </t>
    </r>
    <r>
      <rPr>
        <sz val="11"/>
        <rFont val="Calibri"/>
        <family val="2"/>
        <charset val="238"/>
        <scheme val="minor"/>
      </rPr>
      <t xml:space="preserve">minimálně 400 W.
Integrovaná a polohovatelná vodní tryska pro chlazení a čištění. Systém musí být funkční při tlaku vody minimálně v rozsahu 2,5 – 8 bar.
</t>
    </r>
    <r>
      <rPr>
        <b/>
        <sz val="11"/>
        <rFont val="Calibri"/>
        <family val="2"/>
        <charset val="238"/>
        <scheme val="minor"/>
      </rPr>
      <t>Brousící/leštící hlava:</t>
    </r>
    <r>
      <rPr>
        <sz val="11"/>
        <rFont val="Calibri"/>
        <family val="2"/>
        <charset val="238"/>
        <scheme val="minor"/>
      </rPr>
      <t xml:space="preserve">
Hlava musí mít vlastní motor, nezávislý na pohonu hlavního pracovního kotouče.
</t>
    </r>
    <r>
      <rPr>
        <b/>
        <sz val="11"/>
        <rFont val="Calibri"/>
        <family val="2"/>
        <charset val="238"/>
        <scheme val="minor"/>
      </rPr>
      <t>Otáčky hlavy</t>
    </r>
    <r>
      <rPr>
        <sz val="11"/>
        <rFont val="Calibri"/>
        <family val="2"/>
        <charset val="238"/>
        <scheme val="minor"/>
      </rPr>
      <t xml:space="preserve"> plynule nastavitelné, minimálně v rozsahu 30 – 200 ot./min, s možností nastavení po 10 ot./min. nebo méně.
</t>
    </r>
    <r>
      <rPr>
        <b/>
        <sz val="11"/>
        <rFont val="Calibri"/>
        <family val="2"/>
        <charset val="238"/>
        <scheme val="minor"/>
      </rPr>
      <t xml:space="preserve">Obousměrné otáčení hlavy  </t>
    </r>
    <r>
      <rPr>
        <sz val="11"/>
        <rFont val="Calibri"/>
        <family val="2"/>
        <charset val="238"/>
        <scheme val="minor"/>
      </rPr>
      <t xml:space="preserve">(ve směru i proti směru hodinových ručiček).
Hlava musí umožňovat minimálně následující režimy přítlaku:
</t>
    </r>
    <r>
      <rPr>
        <b/>
        <sz val="11"/>
        <rFont val="Calibri"/>
        <family val="2"/>
        <charset val="238"/>
        <scheme val="minor"/>
      </rPr>
      <t>Centrální přítlak</t>
    </r>
    <r>
      <rPr>
        <sz val="11"/>
        <rFont val="Calibri"/>
        <family val="2"/>
        <charset val="238"/>
        <scheme val="minor"/>
      </rPr>
      <t xml:space="preserve"> - aplikace jedné společné síly na všechny vzorky, nastavitelné minimálně v rozsahu 25 – 200 N.
Individuální přítlak - aplikace samostatné síly na každý vzorek zvlášť, nastavitelné minimálně v rozsahu 5 – 40 N na vzorek.
Funkce přítlaku může využívat externí přívod tlakového vzduchu o tlaku minimálně 4 bar (0,4 Mpa).
</t>
    </r>
    <r>
      <rPr>
        <b/>
        <sz val="11"/>
        <rFont val="Calibri"/>
        <family val="2"/>
        <charset val="238"/>
        <scheme val="minor"/>
      </rPr>
      <t>Ovládání:</t>
    </r>
    <r>
      <rPr>
        <sz val="11"/>
        <rFont val="Calibri"/>
        <family val="2"/>
        <charset val="238"/>
        <scheme val="minor"/>
      </rPr>
      <t xml:space="preserve">
Zařízení musí být vybaveno barevným dotykovým LCD displejem pro snadné nastavení všech parametrů.
Software zařízení musí umožňovat tvorbu, ukládání a vyvolávání vícekrokových metod pro přípravu vzorků.
</t>
    </r>
    <r>
      <rPr>
        <b/>
        <sz val="11"/>
        <rFont val="Calibri"/>
        <family val="2"/>
        <charset val="238"/>
        <scheme val="minor"/>
      </rPr>
      <t>Napájení:</t>
    </r>
    <r>
      <rPr>
        <sz val="11"/>
        <rFont val="Calibri"/>
        <family val="2"/>
        <charset val="238"/>
        <scheme val="minor"/>
      </rPr>
      <t xml:space="preserve"> 100-240 V / 50/60 Hz.
Maximální půdorysné rozměry (Š x H): 700 x 550 mm.
Maximální hmotnost 80 kg.
</t>
    </r>
    <r>
      <rPr>
        <b/>
        <sz val="11"/>
        <rFont val="Calibri"/>
        <family val="2"/>
        <charset val="238"/>
        <scheme val="minor"/>
      </rPr>
      <t>Požadované příslušenství (musí být součástí dodávky):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Systém pro uchycení lešticích pláten</t>
    </r>
    <r>
      <rPr>
        <sz val="11"/>
        <rFont val="Calibri"/>
        <family val="2"/>
        <charset val="238"/>
        <scheme val="minor"/>
      </rPr>
      <t xml:space="preserve">: Dodávka musí obsahovat pracovní kotouč o minimálním průměru 254 mm, který je vybaven magnetickým systémem pro rychlou a snadnou výměnu brousicích papírů a lešticích pláten.
</t>
    </r>
    <r>
      <rPr>
        <b/>
        <sz val="11"/>
        <rFont val="Calibri"/>
        <family val="2"/>
        <charset val="238"/>
        <scheme val="minor"/>
      </rPr>
      <t>Automatický dávkovací systém</t>
    </r>
    <r>
      <rPr>
        <sz val="11"/>
        <rFont val="Calibri"/>
        <family val="2"/>
        <charset val="238"/>
        <scheme val="minor"/>
      </rPr>
      <t xml:space="preserve">: Zařízení musí být vybaveno programovatelným, automatickým dávkovacím ramenem pro řízené dávkování brusných a lešticích suspenzí. Ovládání dávkovače musí být integrované v hlavním ovládacím panelu stroje.
</t>
    </r>
    <r>
      <rPr>
        <b/>
        <sz val="11"/>
        <rFont val="Calibri"/>
        <family val="2"/>
        <charset val="238"/>
        <scheme val="minor"/>
      </rPr>
      <t>Systém pro uchycení vzorků</t>
    </r>
    <r>
      <rPr>
        <sz val="11"/>
        <rFont val="Calibri"/>
        <family val="2"/>
        <charset val="238"/>
        <scheme val="minor"/>
      </rPr>
      <t xml:space="preserve">: Součástí dodávky musí být kompletní systém pro přípravu vzorků v režimu individuálního a centrálního přítlaku, obsahující:
Upínací adaptér pro držáky vzorků.
Držák minimálně pro 4 vzorky o průměru 30 mm pro individuální přítlak.
Držák minimálně pro 6 vzorků o průměru 30 mm pro centrální přítlak.
</t>
    </r>
    <r>
      <rPr>
        <b/>
        <sz val="11"/>
        <rFont val="Calibri"/>
        <family val="2"/>
        <charset val="238"/>
        <scheme val="minor"/>
      </rPr>
      <t xml:space="preserve">Nivelační zařízení </t>
    </r>
    <r>
      <rPr>
        <sz val="11"/>
        <rFont val="Calibri"/>
        <family val="2"/>
        <charset val="238"/>
        <scheme val="minor"/>
      </rPr>
      <t>určené pro přesné výškové zarovnání (zajištění koplanarity) všech vzorků upnutých v držáku pro centrální přítlak.
Součástí dodávky musí být odborná instalace, zprovoznění a zaškolení obsluhy.</t>
    </r>
  </si>
  <si>
    <t>Součástí dodávky musí být odborná instalace, zprovoznění a zaškolení obsluhy.</t>
  </si>
  <si>
    <r>
      <t xml:space="preserve">Předmětem je dodávka přesné diamantové pily určené pro precizní, nízkodeformační dělení širokého spektra technických materiálů (např. kovů, slitin, keramiky, kompozitů, elektronických součástek). 
</t>
    </r>
    <r>
      <rPr>
        <b/>
        <sz val="11"/>
        <rFont val="Calibri"/>
        <family val="2"/>
        <charset val="238"/>
        <scheme val="minor"/>
      </rPr>
      <t>Technické parametry a vlastnosti:</t>
    </r>
    <r>
      <rPr>
        <sz val="11"/>
        <rFont val="Calibri"/>
        <family val="2"/>
        <charset val="238"/>
        <scheme val="minor"/>
      </rPr>
      <t xml:space="preserve">
Řezání musí probíhat automaticky pomocí gravitačního systému (působením definované síly na vzorek) pro zajištění opakovatelnosti a minimalizaci vlivu obsluhy.
Aplikovaná síla musí být nastavitelná pomocí systému závaží a protizávaží minimálně v rozsahu 0 – 500 g.
Otáčky řezného kotouče musí být plynule nastavitelné minimálně v rozsahu 0 – 950 ot./min., s možností nastavení v krocích po 25 ot./min. nebo méně.
</t>
    </r>
    <r>
      <rPr>
        <b/>
        <sz val="11"/>
        <rFont val="Calibri"/>
        <family val="2"/>
        <charset val="238"/>
        <scheme val="minor"/>
      </rPr>
      <t>Výkon motoru</t>
    </r>
    <r>
      <rPr>
        <sz val="11"/>
        <rFont val="Calibri"/>
        <family val="2"/>
        <charset val="238"/>
        <scheme val="minor"/>
      </rPr>
      <t xml:space="preserve"> minimálně 90 W.
Zařízení musí být vybaveno vestavěným mikrometrem pro přesné polohování vzorku vůči řeznému kotouči. Požadovaná přesnost mikrometru je 100 µm (0,1 mm) nebo lepší.
Pila musí být kompatibilní s řeznými kotouči o průměru až 178 mm s upínacím otvorem 12,7 mm.
Musí umožňovat dělení vzorků o průměru minimálně 35 mm.
Integrovaný systém chlazení řezu kapalinou s recirkulační nádrží o objemu minimálně 0,5 litru.
Integrované zařízení pro údržbu (oživování) diamantových kotoučů.
</t>
    </r>
    <r>
      <rPr>
        <b/>
        <sz val="11"/>
        <rFont val="Calibri"/>
        <family val="2"/>
        <charset val="238"/>
        <scheme val="minor"/>
      </rPr>
      <t xml:space="preserve">Napájení </t>
    </r>
    <r>
      <rPr>
        <sz val="11"/>
        <rFont val="Calibri"/>
        <family val="2"/>
        <charset val="238"/>
        <scheme val="minor"/>
      </rPr>
      <t xml:space="preserve">230 V / 50 Hz.
</t>
    </r>
    <r>
      <rPr>
        <b/>
        <sz val="11"/>
        <rFont val="Calibri"/>
        <family val="2"/>
        <charset val="238"/>
        <scheme val="minor"/>
      </rPr>
      <t>Maximální rozměry zařízení (Š x H x V)</t>
    </r>
    <r>
      <rPr>
        <sz val="11"/>
        <rFont val="Calibri"/>
        <family val="2"/>
        <charset val="238"/>
        <scheme val="minor"/>
      </rPr>
      <t xml:space="preserve">: 400 x 600 x 350 mm.
</t>
    </r>
    <r>
      <rPr>
        <b/>
        <sz val="11"/>
        <rFont val="Calibri"/>
        <family val="2"/>
        <charset val="238"/>
        <scheme val="minor"/>
      </rPr>
      <t>Maximální hmotnost</t>
    </r>
    <r>
      <rPr>
        <sz val="11"/>
        <rFont val="Calibri"/>
        <family val="2"/>
        <charset val="238"/>
        <scheme val="minor"/>
      </rPr>
      <t xml:space="preserve"> 40 kg.
</t>
    </r>
    <r>
      <rPr>
        <b/>
        <sz val="11"/>
        <rFont val="Calibri"/>
        <family val="2"/>
        <charset val="238"/>
        <scheme val="minor"/>
      </rPr>
      <t>Součástí dodávky musí být příslušenství</t>
    </r>
    <r>
      <rPr>
        <sz val="11"/>
        <rFont val="Calibri"/>
        <family val="2"/>
        <charset val="238"/>
        <scheme val="minor"/>
      </rPr>
      <t xml:space="preserve">, které umožní přestavbu pily na konfiguraci stolní pily pro manuální dělení větších nebo specificky tvarovaných vzorků.
Dodávka musí obsahovat sadu univerzálních držáků pro různé typy vzorků, zahrnující minimálně:
- držák pro metalografické výbrusy o průměru 30 mm.
- držák pro tyče a trubky (do průměru min 10 mm).
- držák pro vzorky nepravidelných tvarů (do velikosti min 20 mm).
- držák pro přípravu tenkých řezů a petrografických výbrusů.
- jednoduchý sedlový držák (V-blok) pro upnutí vzorků do průměru min 20 mm.
Minimálně jeden pár přírub pro bezpečné uchycení řezného kotouče.
</t>
    </r>
    <r>
      <rPr>
        <b/>
        <sz val="11"/>
        <rFont val="Calibri"/>
        <family val="2"/>
        <charset val="238"/>
        <scheme val="minor"/>
      </rPr>
      <t>Startovací sada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spotřebního materiálu:</t>
    </r>
    <r>
      <rPr>
        <sz val="11"/>
        <rFont val="Calibri"/>
        <family val="2"/>
        <charset val="238"/>
        <scheme val="minor"/>
      </rPr>
      <t xml:space="preserve">
Minimálně 1 ks diamantového řezného kotouče o průměru cca 150 mm, vhodného pro dělení tvrdých a křehkých materiálů.
Minimálně 1 litr koncentrátu řezné kapaliny.
Součástí celkové ceny musí být instalace, zprovoznění a zaškolení obsluhy.</t>
    </r>
  </si>
  <si>
    <t>Součástí celkové ceny musí být instalace, zprovoznění a zaškolení obsluhy.</t>
  </si>
  <si>
    <r>
      <t xml:space="preserve">Předmětem je dodávka systému pro rychlou přípravu materiálových nebo metalografických vzorků. 
Systém musí umožňovat zalévání vzorků do transparentní, tekuté pryskyřice a její následné rychlé vytvrzení pomocí UV světla. 
</t>
    </r>
    <r>
      <rPr>
        <b/>
        <sz val="11"/>
        <rFont val="Calibri"/>
        <family val="2"/>
        <charset val="238"/>
        <scheme val="minor"/>
      </rPr>
      <t>Technické parametry a vlastnosti zařízení (zalévací jednotky):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Vytvrzování</t>
    </r>
    <r>
      <rPr>
        <sz val="11"/>
        <rFont val="Calibri"/>
        <family val="2"/>
        <charset val="238"/>
        <scheme val="minor"/>
      </rPr>
      <t xml:space="preserve"> pomocí UV světla o vlnové délce v rozsahu 365 – 405 nm.
</t>
    </r>
    <r>
      <rPr>
        <b/>
        <sz val="11"/>
        <rFont val="Calibri"/>
        <family val="2"/>
        <charset val="238"/>
        <scheme val="minor"/>
      </rPr>
      <t>Proces vytvrzování</t>
    </r>
    <r>
      <rPr>
        <sz val="11"/>
        <rFont val="Calibri"/>
        <family val="2"/>
        <charset val="238"/>
        <scheme val="minor"/>
      </rPr>
      <t xml:space="preserve"> musí probíhat automaticky, s automatickým vypnutím UV zdroje po dokončení cyklu.
Zařízení musí umožňovat přípravu vzorků v zalévacích miskách o průměru od 25 mm do 60 mm.
Zařízení musí umožnit zalití vzorku o výšce minimálně 60 mm.
</t>
    </r>
    <r>
      <rPr>
        <b/>
        <sz val="11"/>
        <rFont val="Calibri"/>
        <family val="2"/>
        <charset val="238"/>
        <scheme val="minor"/>
      </rPr>
      <t>Vnější rozměry:</t>
    </r>
    <r>
      <rPr>
        <sz val="11"/>
        <rFont val="Calibri"/>
        <family val="2"/>
        <charset val="238"/>
        <scheme val="minor"/>
      </rPr>
      <t xml:space="preserve"> průměr do 200 mm, výška do 200 mm.
</t>
    </r>
    <r>
      <rPr>
        <b/>
        <sz val="11"/>
        <rFont val="Calibri"/>
        <family val="2"/>
        <charset val="238"/>
        <scheme val="minor"/>
      </rPr>
      <t>Hmotnost</t>
    </r>
    <r>
      <rPr>
        <sz val="11"/>
        <rFont val="Calibri"/>
        <family val="2"/>
        <charset val="238"/>
        <scheme val="minor"/>
      </rPr>
      <t xml:space="preserve"> zařízení maximálně 2 kg.
Povrch zařízení musí být vyroben z odolného materiálu, např. z kovu (eloxovaný hliník nebo ekvivalent).
</t>
    </r>
    <r>
      <rPr>
        <b/>
        <sz val="11"/>
        <rFont val="Calibri"/>
        <family val="2"/>
        <charset val="238"/>
        <scheme val="minor"/>
      </rPr>
      <t>Napájení 230 V / 50 Hz.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Požadované příslušenství a spotřební materiál (musí být součástí dodávky):</t>
    </r>
    <r>
      <rPr>
        <sz val="11"/>
        <rFont val="Calibri"/>
        <family val="2"/>
        <charset val="238"/>
        <scheme val="minor"/>
      </rPr>
      <t xml:space="preserve">
Sada zalévacích misek určených pro zalévání UV tvrditelnými pryskyřicemi (minimálně 3 ks) pro výbrusy o průměru 30 mm.
Minimálně 1 litr jednosložkové, UV světlem vytvrditelné zalévací pryskyřice. Pryskyřice musí být po vytvrzení vysoce transparentní, bez barevného nádechu a bez bublin.
Sada svorek pro fixaci tenkých nebo nepravidelných vzorků ve stabilní poloze během zalévání, minimálně 100 kusů v různých provedeních.
Součástí ceny musí být instalace zařízení a zaškolení obsluhy.</t>
    </r>
  </si>
  <si>
    <t>Součástí ceny musí být instalace zařízení a zaškolení obsluhy.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</si>
</sst>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10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164" fontId="0" fillId="4" borderId="13" xfId="0" applyNumberFormat="1" applyFill="1" applyBorder="1" applyAlignment="1">
      <alignment horizontal="right" vertical="center" indent="1"/>
    </xf>
    <xf numFmtId="0" fontId="0" fillId="4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0" fontId="7" fillId="4" borderId="13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center" wrapText="1" indent="1"/>
    </xf>
    <xf numFmtId="164" fontId="0" fillId="4" borderId="7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13" xfId="0" applyFont="1" applyFill="1" applyBorder="1" applyAlignment="1" applyProtection="1">
      <alignment horizontal="center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tabSelected="1" zoomScale="53" zoomScaleNormal="53" workbookViewId="0">
      <selection activeCell="G2" sqref="G2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54.28515625" style="1" customWidth="1"/>
    <col min="7" max="7" width="38.42578125" style="4" customWidth="1"/>
    <col min="8" max="8" width="22.85546875" style="4" customWidth="1"/>
    <col min="9" max="9" width="15.140625" style="1" customWidth="1"/>
    <col min="10" max="10" width="29.7109375" hidden="1" customWidth="1"/>
    <col min="11" max="11" width="33" customWidth="1"/>
    <col min="12" max="12" width="21.140625" customWidth="1"/>
    <col min="13" max="13" width="38.42578125" style="4" customWidth="1"/>
    <col min="14" max="14" width="26" style="4" customWidth="1"/>
    <col min="15" max="15" width="20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" style="5" customWidth="1"/>
  </cols>
  <sheetData>
    <row r="1" spans="1:21" ht="39.75" customHeight="1" x14ac:dyDescent="0.25">
      <c r="B1" s="87" t="s">
        <v>29</v>
      </c>
      <c r="C1" s="88"/>
      <c r="D1" s="88"/>
      <c r="E1" s="1"/>
      <c r="G1" s="1"/>
      <c r="H1" s="1"/>
      <c r="I1" s="35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34</v>
      </c>
      <c r="K6" s="22" t="s">
        <v>19</v>
      </c>
      <c r="L6" s="46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46" t="s">
        <v>8</v>
      </c>
      <c r="S6" s="46" t="s">
        <v>9</v>
      </c>
      <c r="T6" s="22" t="s">
        <v>23</v>
      </c>
      <c r="U6" s="22" t="s">
        <v>24</v>
      </c>
    </row>
    <row r="7" spans="1:21" ht="409.5" customHeight="1" thickTop="1" x14ac:dyDescent="0.25">
      <c r="A7" s="25"/>
      <c r="B7" s="94">
        <v>1</v>
      </c>
      <c r="C7" s="95" t="s">
        <v>30</v>
      </c>
      <c r="D7" s="99">
        <v>1</v>
      </c>
      <c r="E7" s="55" t="s">
        <v>27</v>
      </c>
      <c r="F7" s="57" t="s">
        <v>40</v>
      </c>
      <c r="G7" s="100"/>
      <c r="H7" s="89" t="s">
        <v>28</v>
      </c>
      <c r="I7" s="55" t="s">
        <v>33</v>
      </c>
      <c r="J7" s="91"/>
      <c r="K7" s="95" t="s">
        <v>41</v>
      </c>
      <c r="L7" s="89" t="s">
        <v>35</v>
      </c>
      <c r="M7" s="89" t="s">
        <v>36</v>
      </c>
      <c r="N7" s="96" t="s">
        <v>39</v>
      </c>
      <c r="O7" s="66">
        <f>P7*D7</f>
        <v>550000</v>
      </c>
      <c r="P7" s="65">
        <v>550000</v>
      </c>
      <c r="Q7" s="104"/>
      <c r="R7" s="67">
        <f>D7*Q7</f>
        <v>0</v>
      </c>
      <c r="S7" s="69" t="str">
        <f t="shared" ref="S7" si="0">IF(ISNUMBER(Q7), IF(Q7&gt;P7,"NEVYHOVUJE","VYHOVUJE")," ")</f>
        <v xml:space="preserve"> </v>
      </c>
      <c r="T7" s="55"/>
      <c r="U7" s="73" t="s">
        <v>13</v>
      </c>
    </row>
    <row r="8" spans="1:21" ht="155.25" customHeight="1" x14ac:dyDescent="0.25">
      <c r="A8" s="25"/>
      <c r="B8" s="60"/>
      <c r="C8" s="48"/>
      <c r="D8" s="62"/>
      <c r="E8" s="56"/>
      <c r="F8" s="58"/>
      <c r="G8" s="101"/>
      <c r="H8" s="49"/>
      <c r="I8" s="71"/>
      <c r="J8" s="92"/>
      <c r="K8" s="48"/>
      <c r="L8" s="49"/>
      <c r="M8" s="49"/>
      <c r="N8" s="97"/>
      <c r="O8" s="52"/>
      <c r="P8" s="54"/>
      <c r="Q8" s="105"/>
      <c r="R8" s="68"/>
      <c r="S8" s="70"/>
      <c r="T8" s="71"/>
      <c r="U8" s="74"/>
    </row>
    <row r="9" spans="1:21" ht="409.5" customHeight="1" x14ac:dyDescent="0.25">
      <c r="A9" s="25"/>
      <c r="B9" s="59">
        <v>2</v>
      </c>
      <c r="C9" s="47" t="s">
        <v>31</v>
      </c>
      <c r="D9" s="61">
        <v>1</v>
      </c>
      <c r="E9" s="63" t="s">
        <v>27</v>
      </c>
      <c r="F9" s="64" t="s">
        <v>42</v>
      </c>
      <c r="G9" s="102"/>
      <c r="H9" s="49"/>
      <c r="I9" s="71"/>
      <c r="J9" s="92"/>
      <c r="K9" s="47" t="s">
        <v>43</v>
      </c>
      <c r="L9" s="92"/>
      <c r="M9" s="49" t="s">
        <v>37</v>
      </c>
      <c r="N9" s="97"/>
      <c r="O9" s="51">
        <f>P9*D9</f>
        <v>400000</v>
      </c>
      <c r="P9" s="53">
        <v>400000</v>
      </c>
      <c r="Q9" s="106"/>
      <c r="R9" s="76">
        <f>D9*Q9</f>
        <v>0</v>
      </c>
      <c r="S9" s="77" t="str">
        <f t="shared" ref="S9" si="1">IF(ISNUMBER(Q9), IF(Q9&gt;P9,"NEVYHOVUJE","VYHOVUJE")," ")</f>
        <v xml:space="preserve"> </v>
      </c>
      <c r="T9" s="71"/>
      <c r="U9" s="74"/>
    </row>
    <row r="10" spans="1:21" ht="52.5" customHeight="1" x14ac:dyDescent="0.25">
      <c r="A10" s="25"/>
      <c r="B10" s="60"/>
      <c r="C10" s="48"/>
      <c r="D10" s="62"/>
      <c r="E10" s="56"/>
      <c r="F10" s="58"/>
      <c r="G10" s="101"/>
      <c r="H10" s="49"/>
      <c r="I10" s="71"/>
      <c r="J10" s="92"/>
      <c r="K10" s="48"/>
      <c r="L10" s="92"/>
      <c r="M10" s="50"/>
      <c r="N10" s="97"/>
      <c r="O10" s="52"/>
      <c r="P10" s="54"/>
      <c r="Q10" s="105"/>
      <c r="R10" s="68"/>
      <c r="S10" s="70"/>
      <c r="T10" s="71"/>
      <c r="U10" s="74"/>
    </row>
    <row r="11" spans="1:21" ht="313.5" customHeight="1" thickBot="1" x14ac:dyDescent="0.3">
      <c r="A11" s="25"/>
      <c r="B11" s="36">
        <v>3</v>
      </c>
      <c r="C11" s="37" t="s">
        <v>32</v>
      </c>
      <c r="D11" s="38">
        <v>1</v>
      </c>
      <c r="E11" s="39" t="s">
        <v>27</v>
      </c>
      <c r="F11" s="40" t="s">
        <v>44</v>
      </c>
      <c r="G11" s="103"/>
      <c r="H11" s="90"/>
      <c r="I11" s="72"/>
      <c r="J11" s="93"/>
      <c r="K11" s="37" t="s">
        <v>45</v>
      </c>
      <c r="L11" s="93"/>
      <c r="M11" s="45" t="s">
        <v>38</v>
      </c>
      <c r="N11" s="98"/>
      <c r="O11" s="41">
        <f>P11*D11</f>
        <v>50000</v>
      </c>
      <c r="P11" s="42">
        <v>50000</v>
      </c>
      <c r="Q11" s="107"/>
      <c r="R11" s="43">
        <f>D11*Q11</f>
        <v>0</v>
      </c>
      <c r="S11" s="44" t="str">
        <f t="shared" ref="S11" si="2">IF(ISNUMBER(Q11), IF(Q11&gt;P11,"NEVYHOVUJE","VYHOVUJE")," ")</f>
        <v xml:space="preserve"> </v>
      </c>
      <c r="T11" s="72"/>
      <c r="U11" s="75"/>
    </row>
    <row r="12" spans="1:21" ht="16.5" thickTop="1" thickBot="1" x14ac:dyDescent="0.3">
      <c r="C12"/>
      <c r="D12"/>
      <c r="E12"/>
      <c r="F12"/>
      <c r="G12"/>
      <c r="H12"/>
      <c r="I12"/>
      <c r="M12"/>
      <c r="N12"/>
      <c r="O12"/>
    </row>
    <row r="13" spans="1:21" ht="60.75" customHeight="1" thickTop="1" thickBot="1" x14ac:dyDescent="0.3">
      <c r="B13" s="78" t="s">
        <v>10</v>
      </c>
      <c r="C13" s="79"/>
      <c r="D13" s="79"/>
      <c r="E13" s="79"/>
      <c r="F13" s="79"/>
      <c r="G13" s="79"/>
      <c r="H13" s="26"/>
      <c r="I13" s="26"/>
      <c r="J13" s="26"/>
      <c r="K13" s="9"/>
      <c r="L13" s="9"/>
      <c r="M13" s="9"/>
      <c r="N13" s="27"/>
      <c r="O13" s="27"/>
      <c r="P13" s="28" t="s">
        <v>11</v>
      </c>
      <c r="Q13" s="80" t="s">
        <v>12</v>
      </c>
      <c r="R13" s="81"/>
      <c r="S13" s="82"/>
      <c r="T13" s="20"/>
      <c r="U13" s="29"/>
    </row>
    <row r="14" spans="1:21" ht="33" customHeight="1" thickTop="1" thickBot="1" x14ac:dyDescent="0.3">
      <c r="B14" s="83" t="s">
        <v>25</v>
      </c>
      <c r="C14" s="83"/>
      <c r="D14" s="83"/>
      <c r="E14" s="83"/>
      <c r="F14" s="83"/>
      <c r="G14" s="83"/>
      <c r="H14" s="30"/>
      <c r="K14" s="7"/>
      <c r="L14" s="7"/>
      <c r="M14" s="7"/>
      <c r="N14" s="31"/>
      <c r="O14" s="31"/>
      <c r="P14" s="32">
        <f>SUM(O7:O11)</f>
        <v>1000000</v>
      </c>
      <c r="Q14" s="84">
        <f>SUM(R7:R11)</f>
        <v>0</v>
      </c>
      <c r="R14" s="85"/>
      <c r="S14" s="86"/>
    </row>
    <row r="15" spans="1:21" ht="14.25" customHeight="1" thickTop="1" x14ac:dyDescent="0.25"/>
    <row r="16" spans="1:21" ht="14.25" customHeight="1" x14ac:dyDescent="0.25"/>
    <row r="17" spans="3:9" ht="14.25" customHeight="1" x14ac:dyDescent="0.25"/>
    <row r="18" spans="3:9" ht="14.25" customHeight="1" x14ac:dyDescent="0.25"/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  <row r="210" spans="3:9" x14ac:dyDescent="0.25">
      <c r="C210"/>
      <c r="E210"/>
      <c r="F210"/>
      <c r="I210"/>
    </row>
    <row r="211" spans="3:9" x14ac:dyDescent="0.25">
      <c r="C211"/>
      <c r="E211"/>
      <c r="F211"/>
      <c r="I211"/>
    </row>
    <row r="212" spans="3:9" x14ac:dyDescent="0.25">
      <c r="C212"/>
      <c r="E212"/>
      <c r="F212"/>
      <c r="I212"/>
    </row>
  </sheetData>
  <sheetProtection algorithmName="SHA-512" hashValue="GOZHmNfUQrvHiD5pSor1YkXkp3H3kdo57NGFV68IB1Y2es4n9BYowiZoG2jv9L5iuD0yX9e84vEpYZn7YUrhCA==" saltValue="UKxVv2bUp7BubDyvI9nf+Q==" spinCount="100000" sheet="1" objects="1" scenarios="1"/>
  <mergeCells count="38">
    <mergeCell ref="B13:G13"/>
    <mergeCell ref="Q13:S13"/>
    <mergeCell ref="B14:G14"/>
    <mergeCell ref="Q14:S14"/>
    <mergeCell ref="B1:D1"/>
    <mergeCell ref="M7:M8"/>
    <mergeCell ref="H7:H11"/>
    <mergeCell ref="I7:I11"/>
    <mergeCell ref="J7:J11"/>
    <mergeCell ref="B7:B8"/>
    <mergeCell ref="K7:K8"/>
    <mergeCell ref="L7:L11"/>
    <mergeCell ref="N7:N11"/>
    <mergeCell ref="C7:C8"/>
    <mergeCell ref="D7:D8"/>
    <mergeCell ref="P7:P8"/>
    <mergeCell ref="O7:O8"/>
    <mergeCell ref="Q7:Q8"/>
    <mergeCell ref="R7:R8"/>
    <mergeCell ref="S7:S8"/>
    <mergeCell ref="T7:T11"/>
    <mergeCell ref="U7:U11"/>
    <mergeCell ref="Q9:Q10"/>
    <mergeCell ref="R9:R10"/>
    <mergeCell ref="S9:S10"/>
    <mergeCell ref="B9:B10"/>
    <mergeCell ref="C9:C10"/>
    <mergeCell ref="D9:D10"/>
    <mergeCell ref="E9:E10"/>
    <mergeCell ref="F9:F10"/>
    <mergeCell ref="K9:K10"/>
    <mergeCell ref="M9:M10"/>
    <mergeCell ref="O9:O10"/>
    <mergeCell ref="P9:P10"/>
    <mergeCell ref="E7:E8"/>
    <mergeCell ref="F7:F8"/>
    <mergeCell ref="G7:G8"/>
    <mergeCell ref="G9:G10"/>
  </mergeCells>
  <conditionalFormatting sqref="B7 B9 B11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 D9 D11">
    <cfRule type="containsBlanks" dxfId="6" priority="1">
      <formula>LEN(TRIM(D7))=0</formula>
    </cfRule>
  </conditionalFormatting>
  <conditionalFormatting sqref="G7 G9 G11 Q7 Q9 Q11">
    <cfRule type="notContainsBlanks" dxfId="5" priority="103">
      <formula>LEN(TRIM(G7))&gt;0</formula>
    </cfRule>
  </conditionalFormatting>
  <conditionalFormatting sqref="G7 G9 G11">
    <cfRule type="notContainsBlanks" dxfId="4" priority="83">
      <formula>LEN(TRIM(G7))&gt;0</formula>
    </cfRule>
  </conditionalFormatting>
  <conditionalFormatting sqref="G7 Q7 G9 Q9 G11 Q11">
    <cfRule type="notContainsBlanks" dxfId="3" priority="104">
      <formula>LEN(TRIM(G7))&gt;0</formula>
    </cfRule>
    <cfRule type="containsBlanks" dxfId="2" priority="105">
      <formula>LEN(TRIM(G7))=0</formula>
    </cfRule>
  </conditionalFormatting>
  <conditionalFormatting sqref="S7 S9 S11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:I8" xr:uid="{7EF69613-2050-4872-828B-4C34F2407042}">
      <formula1>"ANO,NE"</formula1>
    </dataValidation>
    <dataValidation type="list" showInputMessage="1" showErrorMessage="1" sqref="E7 E9 E11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2025-09-05T06:36:28Z</cp:lastPrinted>
  <dcterms:created xsi:type="dcterms:W3CDTF">2014-03-05T12:43:32Z</dcterms:created>
  <dcterms:modified xsi:type="dcterms:W3CDTF">2025-09-05T07:46:51Z</dcterms:modified>
</cp:coreProperties>
</file>